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2" i="1" l="1"/>
  <c r="D29" i="1" l="1"/>
  <c r="D21" i="1" l="1"/>
  <c r="D33" i="1"/>
  <c r="D43" i="1"/>
  <c r="C41" i="1" l="1"/>
  <c r="C42" i="1"/>
  <c r="C44" i="1"/>
  <c r="C45" i="1"/>
  <c r="C46" i="1"/>
  <c r="C47" i="1"/>
  <c r="C48" i="1"/>
  <c r="C49" i="1"/>
  <c r="C50" i="1"/>
  <c r="C51" i="1"/>
  <c r="C52" i="1"/>
  <c r="C35" i="1"/>
  <c r="C36" i="1"/>
  <c r="E36" i="1" s="1"/>
  <c r="C37" i="1"/>
  <c r="C38" i="1"/>
  <c r="C40" i="1"/>
  <c r="C30" i="1"/>
  <c r="C31" i="1"/>
  <c r="C27" i="1"/>
  <c r="C28" i="1"/>
  <c r="E28" i="1" s="1"/>
  <c r="E41" i="1"/>
  <c r="E29" i="1" l="1"/>
  <c r="E33" i="1"/>
  <c r="C33" i="1"/>
  <c r="E43" i="1"/>
  <c r="C43" i="1"/>
  <c r="C21" i="1"/>
  <c r="E21" i="1" l="1"/>
  <c r="E20" i="1" s="1"/>
  <c r="D20" i="1" s="1"/>
</calcChain>
</file>

<file path=xl/sharedStrings.xml><?xml version="1.0" encoding="utf-8"?>
<sst xmlns="http://schemas.openxmlformats.org/spreadsheetml/2006/main" count="86" uniqueCount="58">
  <si>
    <t>Наименование статей</t>
  </si>
  <si>
    <t>Сумма за 1 мес./ руб.</t>
  </si>
  <si>
    <t>Размер платы руб./м2 в 1 мес.</t>
  </si>
  <si>
    <t>ДОХОДЫ</t>
  </si>
  <si>
    <t>Коммунальные ресурсы</t>
  </si>
  <si>
    <t>ХВС на СОИ</t>
  </si>
  <si>
    <t>по факту</t>
  </si>
  <si>
    <t>ГВС на СОИ</t>
  </si>
  <si>
    <t>Эл.энергия на СОИ</t>
  </si>
  <si>
    <t>Отведение сточн.вод на СОИ</t>
  </si>
  <si>
    <t>Содержание жилья (содержание общего имущества, текущий ремонт, управление)</t>
  </si>
  <si>
    <t>Резервный фонд</t>
  </si>
  <si>
    <r>
      <t xml:space="preserve"> </t>
    </r>
    <r>
      <rPr>
        <b/>
        <sz val="10"/>
        <color rgb="FF5D5D5D"/>
        <rFont val="Arial"/>
        <family val="2"/>
        <charset val="204"/>
      </rPr>
      <t xml:space="preserve">Доходы от хозяйственной деятельности, включая  доходы от аренды и предоставление в пользование общего имущества </t>
    </r>
  </si>
  <si>
    <t>1 200 000</t>
  </si>
  <si>
    <t>РАСХОДЫ</t>
  </si>
  <si>
    <t xml:space="preserve">Расходы по содержанию общего имущества дома </t>
  </si>
  <si>
    <t>1.1.Расходы по содержанию оборудования и систем инженерно-технического обеспечения - всего</t>
  </si>
  <si>
    <t>- з/плата (в т.ч.налоги)</t>
  </si>
  <si>
    <t>- техническое освидетельствование лифтов</t>
  </si>
  <si>
    <t>-обслуживание сантехнического оборудования</t>
  </si>
  <si>
    <t>- обслуживание лифтов</t>
  </si>
  <si>
    <t>- обслуживание  электросетей</t>
  </si>
  <si>
    <t>- обслуживание электрооборудования</t>
  </si>
  <si>
    <t>- страхование общего имущества (лифтов)</t>
  </si>
  <si>
    <t>1.2.Расходы по содержанию несущих и ненесущих конструкций - всего</t>
  </si>
  <si>
    <t>-  обслуживание  несущих и ненесущих конструкций</t>
  </si>
  <si>
    <t>- организация эксплуатации и ремонта здания</t>
  </si>
  <si>
    <t>1.3.Расходы по содержанию  прочего общего имущества – всего</t>
  </si>
  <si>
    <t>- аварийное облуживание</t>
  </si>
  <si>
    <t>- дез.станция</t>
  </si>
  <si>
    <t xml:space="preserve">- обслуживание систем противопожарной защиты </t>
  </si>
  <si>
    <t>- покос травы, уборка снега</t>
  </si>
  <si>
    <t>- хоз.товары</t>
  </si>
  <si>
    <t>- утилизация энергосберегающих ламп</t>
  </si>
  <si>
    <t>- обслуживание и ремонт дворового оборудования</t>
  </si>
  <si>
    <r>
      <t>1.4.</t>
    </r>
    <r>
      <rPr>
        <b/>
        <sz val="10"/>
        <color rgb="FF5D5D5D"/>
        <rFont val="Arial"/>
        <family val="2"/>
        <charset val="204"/>
      </rPr>
      <t>Расходы на управление – всего</t>
    </r>
  </si>
  <si>
    <t>- з/плата (в т.ч. налоги)</t>
  </si>
  <si>
    <t>- оплата средств связи</t>
  </si>
  <si>
    <t>- комиссия банка</t>
  </si>
  <si>
    <t>-услуги банка (ведение счета)</t>
  </si>
  <si>
    <t>- канцтовары</t>
  </si>
  <si>
    <t>- программное обеспечение, интернет-отчетность</t>
  </si>
  <si>
    <t>- оргтехника (приобретение, обслуживание)</t>
  </si>
  <si>
    <t xml:space="preserve"> резервный фонд</t>
  </si>
  <si>
    <r>
      <t xml:space="preserve"> </t>
    </r>
    <r>
      <rPr>
        <sz val="10"/>
        <rFont val="Arial"/>
        <family val="2"/>
        <charset val="204"/>
      </rPr>
      <t>Дополнительные работы по содержанию общего имущества многоквартирного дома ( благоустройство, проведение праздничных мероприятий, видеонаблюдение, оказание услуг по размещению автомобилей, претензионная работа, обслуживание домофонной системы, генеральная уборка подъездов и земельного участка, утилизация элементов лома, вознаграждение членов правления, проведение собраний, незапланированные расходы и прочее)</t>
    </r>
  </si>
  <si>
    <t>Коммунальные ресурсы на содержание общего иущества</t>
  </si>
  <si>
    <t>Признать неотъемлемым условием "Сметы доходов и расходов" (финансового плана) и тарифов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</si>
  <si>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 </t>
    </r>
    <r>
      <rPr>
        <b/>
        <sz val="11"/>
        <color rgb="FF000000"/>
        <rFont val="Times New Roman"/>
        <family val="1"/>
        <charset val="204"/>
      </rPr>
      <t>Для расчета тарифа с квадратного метра используется общая площадь жилых и нежилых</t>
    </r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</si>
  <si>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 </t>
    </r>
    <r>
      <rPr>
        <b/>
        <sz val="11"/>
        <color rgb="FF000000"/>
        <rFont val="Times New Roman"/>
        <family val="1"/>
        <charset val="204"/>
      </rPr>
      <t>Допускается превышение фактических расходов одних статей расходов за счет экономии по другим статьям расходов.</t>
    </r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</si>
  <si>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 </t>
    </r>
    <r>
      <rPr>
        <b/>
        <sz val="11"/>
        <color rgb="FF000000"/>
        <rFont val="Times New Roman"/>
        <family val="1"/>
        <charset val="204"/>
      </rPr>
      <t>Расчет тарифа произведен в соответствии с Минимальным перечнем услуг и работ, необходимых для обеспечения 
      надлежащего содержания общего имущества в многоквар-тирном доме, в соответствии с Постановлением 
      Правительства РФ от 03.04.2013. № 290</t>
    </r>
  </si>
  <si>
    <t>Приложение № 3</t>
  </si>
  <si>
    <t xml:space="preserve">       помещений многоквартирного дома, равная 16454 кв.м.</t>
  </si>
  <si>
    <t>Сумма за12 мес./ руб</t>
  </si>
  <si>
    <t>Смета доходов и расходов ТСЖ «Уктус-3» на 2022 год</t>
  </si>
  <si>
    <r>
      <t>- з/плата (в т.ч. налоги</t>
    </r>
    <r>
      <rPr>
        <b/>
        <sz val="10"/>
        <rFont val="Arial"/>
        <family val="2"/>
        <charset val="204"/>
      </rPr>
      <t>)</t>
    </r>
  </si>
  <si>
    <t>текущий ремонт</t>
  </si>
  <si>
    <t>на 2022 год ТСЖ "Уктус-3" следующее:</t>
  </si>
  <si>
    <t xml:space="preserve"> информационно-консультационные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</si>
</sst>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2"/>
      <color rgb="FF5D5D5D"/>
      <name val="Arial"/>
      <family val="2"/>
      <charset val="204"/>
    </font>
    <font>
      <b/>
      <sz val="10"/>
      <color rgb="FF5D5D5D"/>
      <name val="Arial"/>
      <family val="2"/>
      <charset val="204"/>
    </font>
    <font>
      <sz val="10"/>
      <color rgb="FF5D5D5D"/>
      <name val="Arial"/>
      <family val="2"/>
      <charset val="204"/>
    </font>
    <font>
      <sz val="9"/>
      <color rgb="FF5D5D5D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5D5D5D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center" vertical="center"/>
    </xf>
    <xf numFmtId="2" fontId="0" fillId="0" borderId="0" xfId="0" applyNumberFormat="1"/>
    <xf numFmtId="2" fontId="7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7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2" fontId="7" fillId="0" borderId="15" xfId="0" applyNumberFormat="1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tabSelected="1" topLeftCell="A44" zoomScaleNormal="100" workbookViewId="0">
      <selection activeCell="F31" sqref="F31"/>
    </sheetView>
  </sheetViews>
  <sheetFormatPr defaultRowHeight="14.4" x14ac:dyDescent="0.3"/>
  <cols>
    <col min="1" max="1" width="54.6640625" customWidth="1"/>
    <col min="2" max="2" width="22" customWidth="1"/>
    <col min="3" max="3" width="19.33203125" customWidth="1"/>
    <col min="4" max="4" width="13.6640625" customWidth="1"/>
    <col min="5" max="5" width="15.6640625" style="2" customWidth="1"/>
  </cols>
  <sheetData>
    <row r="1" spans="1:5" x14ac:dyDescent="0.3">
      <c r="A1" s="44" t="s">
        <v>50</v>
      </c>
      <c r="B1" s="44"/>
      <c r="C1" s="44"/>
      <c r="D1" s="44"/>
      <c r="E1" s="44"/>
    </row>
    <row r="2" spans="1:5" ht="15.6" x14ac:dyDescent="0.3">
      <c r="A2" s="45" t="s">
        <v>53</v>
      </c>
      <c r="B2" s="45"/>
      <c r="C2" s="45"/>
      <c r="D2" s="45"/>
      <c r="E2" s="45"/>
    </row>
    <row r="3" spans="1:5" ht="15" thickBot="1" x14ac:dyDescent="0.35">
      <c r="A3" s="1"/>
    </row>
    <row r="4" spans="1:5" ht="27" thickBot="1" x14ac:dyDescent="0.35">
      <c r="A4" s="48" t="s">
        <v>0</v>
      </c>
      <c r="B4" s="49"/>
      <c r="C4" s="15" t="s">
        <v>1</v>
      </c>
      <c r="D4" s="15" t="s">
        <v>52</v>
      </c>
      <c r="E4" s="16" t="s">
        <v>2</v>
      </c>
    </row>
    <row r="5" spans="1:5" ht="16.2" thickBot="1" x14ac:dyDescent="0.35">
      <c r="A5" s="29" t="s">
        <v>3</v>
      </c>
      <c r="B5" s="30"/>
      <c r="C5" s="17"/>
      <c r="D5" s="17"/>
      <c r="E5" s="16"/>
    </row>
    <row r="6" spans="1:5" ht="25.5" customHeight="1" x14ac:dyDescent="0.3">
      <c r="A6" s="46" t="s">
        <v>45</v>
      </c>
      <c r="B6" s="47"/>
      <c r="C6" s="13"/>
      <c r="D6" s="13"/>
      <c r="E6" s="14"/>
    </row>
    <row r="7" spans="1:5" x14ac:dyDescent="0.3">
      <c r="A7" s="35" t="s">
        <v>5</v>
      </c>
      <c r="B7" s="36"/>
      <c r="C7" s="4" t="s">
        <v>6</v>
      </c>
      <c r="D7" s="4" t="s">
        <v>6</v>
      </c>
      <c r="E7" s="9" t="s">
        <v>6</v>
      </c>
    </row>
    <row r="8" spans="1:5" x14ac:dyDescent="0.3">
      <c r="A8" s="35" t="s">
        <v>7</v>
      </c>
      <c r="B8" s="36"/>
      <c r="C8" s="4" t="s">
        <v>6</v>
      </c>
      <c r="D8" s="4" t="s">
        <v>6</v>
      </c>
      <c r="E8" s="9" t="s">
        <v>6</v>
      </c>
    </row>
    <row r="9" spans="1:5" x14ac:dyDescent="0.3">
      <c r="A9" s="35" t="s">
        <v>8</v>
      </c>
      <c r="B9" s="36"/>
      <c r="C9" s="4" t="s">
        <v>6</v>
      </c>
      <c r="D9" s="4" t="s">
        <v>6</v>
      </c>
      <c r="E9" s="9" t="s">
        <v>6</v>
      </c>
    </row>
    <row r="10" spans="1:5" ht="24" customHeight="1" x14ac:dyDescent="0.3">
      <c r="A10" s="35" t="s">
        <v>9</v>
      </c>
      <c r="B10" s="36"/>
      <c r="C10" s="4" t="s">
        <v>6</v>
      </c>
      <c r="D10" s="4" t="s">
        <v>6</v>
      </c>
      <c r="E10" s="9" t="s">
        <v>6</v>
      </c>
    </row>
    <row r="11" spans="1:5" ht="89.25" customHeight="1" x14ac:dyDescent="0.3">
      <c r="A11" s="50" t="s">
        <v>10</v>
      </c>
      <c r="B11" s="51"/>
      <c r="C11" s="5"/>
      <c r="D11" s="6">
        <v>5923440</v>
      </c>
      <c r="E11" s="21">
        <v>30</v>
      </c>
    </row>
    <row r="12" spans="1:5" x14ac:dyDescent="0.3">
      <c r="A12" s="50" t="s">
        <v>11</v>
      </c>
      <c r="B12" s="51"/>
      <c r="C12" s="7"/>
      <c r="D12" s="6">
        <v>394896</v>
      </c>
      <c r="E12" s="21">
        <v>2</v>
      </c>
    </row>
    <row r="13" spans="1:5" ht="102" customHeight="1" thickBot="1" x14ac:dyDescent="0.35">
      <c r="A13" s="52" t="s">
        <v>12</v>
      </c>
      <c r="B13" s="53"/>
      <c r="C13" s="24"/>
      <c r="D13" s="18" t="s">
        <v>13</v>
      </c>
      <c r="E13" s="22"/>
    </row>
    <row r="14" spans="1:5" ht="16.2" thickBot="1" x14ac:dyDescent="0.35">
      <c r="A14" s="29" t="s">
        <v>14</v>
      </c>
      <c r="B14" s="30"/>
      <c r="C14" s="19"/>
      <c r="D14" s="19"/>
      <c r="E14" s="20"/>
    </row>
    <row r="15" spans="1:5" ht="25.5" customHeight="1" x14ac:dyDescent="0.3">
      <c r="A15" s="46" t="s">
        <v>4</v>
      </c>
      <c r="B15" s="47"/>
      <c r="C15" s="25"/>
      <c r="D15" s="25"/>
      <c r="E15" s="26"/>
    </row>
    <row r="16" spans="1:5" x14ac:dyDescent="0.3">
      <c r="A16" s="35" t="s">
        <v>5</v>
      </c>
      <c r="B16" s="36"/>
      <c r="C16" s="8" t="s">
        <v>6</v>
      </c>
      <c r="D16" s="8" t="s">
        <v>6</v>
      </c>
      <c r="E16" s="10" t="s">
        <v>6</v>
      </c>
    </row>
    <row r="17" spans="1:5" x14ac:dyDescent="0.3">
      <c r="A17" s="35" t="s">
        <v>7</v>
      </c>
      <c r="B17" s="36"/>
      <c r="C17" s="8" t="s">
        <v>6</v>
      </c>
      <c r="D17" s="8" t="s">
        <v>6</v>
      </c>
      <c r="E17" s="10" t="s">
        <v>6</v>
      </c>
    </row>
    <row r="18" spans="1:5" x14ac:dyDescent="0.3">
      <c r="A18" s="35" t="s">
        <v>8</v>
      </c>
      <c r="B18" s="36"/>
      <c r="C18" s="8" t="s">
        <v>6</v>
      </c>
      <c r="D18" s="8" t="s">
        <v>6</v>
      </c>
      <c r="E18" s="10" t="s">
        <v>6</v>
      </c>
    </row>
    <row r="19" spans="1:5" ht="24" customHeight="1" x14ac:dyDescent="0.3">
      <c r="A19" s="35" t="s">
        <v>9</v>
      </c>
      <c r="B19" s="36"/>
      <c r="C19" s="8" t="s">
        <v>6</v>
      </c>
      <c r="D19" s="8" t="s">
        <v>6</v>
      </c>
      <c r="E19" s="10" t="s">
        <v>6</v>
      </c>
    </row>
    <row r="20" spans="1:5" ht="48.75" customHeight="1" x14ac:dyDescent="0.3">
      <c r="A20" s="37" t="s">
        <v>15</v>
      </c>
      <c r="B20" s="38"/>
      <c r="C20" s="8">
        <v>475567.83</v>
      </c>
      <c r="D20" s="6">
        <f>E20*16454.5*6</f>
        <v>2961906.9315445623</v>
      </c>
      <c r="E20" s="21">
        <f>E21+E29+E33+E43</f>
        <v>30.000981813937042</v>
      </c>
    </row>
    <row r="21" spans="1:5" ht="43.5" customHeight="1" x14ac:dyDescent="0.3">
      <c r="A21" s="33" t="s">
        <v>16</v>
      </c>
      <c r="B21" s="34"/>
      <c r="C21" s="3">
        <f>SUM(C22:C28)</f>
        <v>139447.03333333335</v>
      </c>
      <c r="D21" s="3">
        <f t="shared" ref="D21:E21" si="0">SUM(D22:D28)</f>
        <v>1673372.4300000002</v>
      </c>
      <c r="E21" s="3">
        <f t="shared" si="0"/>
        <v>8.4328747849910926</v>
      </c>
    </row>
    <row r="22" spans="1:5" ht="25.5" customHeight="1" x14ac:dyDescent="0.3">
      <c r="A22" s="41" t="s">
        <v>17</v>
      </c>
      <c r="B22" s="42"/>
      <c r="C22" s="3">
        <v>49797.7</v>
      </c>
      <c r="D22" s="3">
        <v>597572.43000000005</v>
      </c>
      <c r="E22" s="21">
        <v>3</v>
      </c>
    </row>
    <row r="23" spans="1:5" ht="38.25" customHeight="1" x14ac:dyDescent="0.3">
      <c r="A23" s="39" t="s">
        <v>18</v>
      </c>
      <c r="B23" s="40"/>
      <c r="C23" s="3">
        <v>2333</v>
      </c>
      <c r="D23" s="3">
        <v>28000</v>
      </c>
      <c r="E23" s="21">
        <v>0.14000000000000001</v>
      </c>
    </row>
    <row r="24" spans="1:5" ht="38.25" customHeight="1" x14ac:dyDescent="0.3">
      <c r="A24" s="41" t="s">
        <v>19</v>
      </c>
      <c r="B24" s="42"/>
      <c r="C24" s="3">
        <v>3333</v>
      </c>
      <c r="D24" s="3">
        <v>40000</v>
      </c>
      <c r="E24" s="21">
        <v>0.2</v>
      </c>
    </row>
    <row r="25" spans="1:5" ht="25.5" customHeight="1" x14ac:dyDescent="0.3">
      <c r="A25" s="41" t="s">
        <v>20</v>
      </c>
      <c r="B25" s="42"/>
      <c r="C25" s="3">
        <v>69900</v>
      </c>
      <c r="D25" s="3">
        <v>838800</v>
      </c>
      <c r="E25" s="21">
        <v>4.24</v>
      </c>
    </row>
    <row r="26" spans="1:5" ht="25.5" customHeight="1" x14ac:dyDescent="0.3">
      <c r="A26" s="41" t="s">
        <v>21</v>
      </c>
      <c r="B26" s="42"/>
      <c r="C26" s="3">
        <v>13000</v>
      </c>
      <c r="D26" s="3">
        <v>156000</v>
      </c>
      <c r="E26" s="21">
        <v>0.79</v>
      </c>
    </row>
    <row r="27" spans="1:5" ht="38.25" customHeight="1" x14ac:dyDescent="0.3">
      <c r="A27" s="41" t="s">
        <v>22</v>
      </c>
      <c r="B27" s="42"/>
      <c r="C27" s="3">
        <f t="shared" ref="C27:C52" si="1">D27/12</f>
        <v>833.33333333333337</v>
      </c>
      <c r="D27" s="3">
        <v>10000</v>
      </c>
      <c r="E27" s="21">
        <v>0.05</v>
      </c>
    </row>
    <row r="28" spans="1:5" ht="38.25" customHeight="1" x14ac:dyDescent="0.3">
      <c r="A28" s="41" t="s">
        <v>23</v>
      </c>
      <c r="B28" s="42"/>
      <c r="C28" s="3">
        <f t="shared" si="1"/>
        <v>250</v>
      </c>
      <c r="D28" s="3">
        <v>3000</v>
      </c>
      <c r="E28" s="21">
        <f t="shared" ref="E28:E41" si="2">C28/19417.8</f>
        <v>1.2874784991090649E-2</v>
      </c>
    </row>
    <row r="29" spans="1:5" ht="51.75" customHeight="1" x14ac:dyDescent="0.3">
      <c r="A29" s="50" t="s">
        <v>24</v>
      </c>
      <c r="B29" s="51"/>
      <c r="C29" s="3">
        <v>45908.05</v>
      </c>
      <c r="D29" s="3">
        <f t="shared" ref="D29:E29" si="3">SUM(D30:D32)</f>
        <v>659425.15</v>
      </c>
      <c r="E29" s="3">
        <f t="shared" si="3"/>
        <v>3.33</v>
      </c>
    </row>
    <row r="30" spans="1:5" ht="51" customHeight="1" x14ac:dyDescent="0.3">
      <c r="A30" s="41" t="s">
        <v>25</v>
      </c>
      <c r="B30" s="42"/>
      <c r="C30" s="3">
        <f t="shared" si="1"/>
        <v>13500</v>
      </c>
      <c r="D30" s="3">
        <v>162000</v>
      </c>
      <c r="E30" s="21">
        <v>0.82</v>
      </c>
    </row>
    <row r="31" spans="1:5" ht="38.25" customHeight="1" x14ac:dyDescent="0.3">
      <c r="A31" s="39" t="s">
        <v>26</v>
      </c>
      <c r="B31" s="40"/>
      <c r="C31" s="3">
        <f t="shared" si="1"/>
        <v>38118.762500000004</v>
      </c>
      <c r="D31" s="3">
        <v>457425.15</v>
      </c>
      <c r="E31" s="21">
        <v>2.31</v>
      </c>
    </row>
    <row r="32" spans="1:5" ht="38.25" customHeight="1" x14ac:dyDescent="0.3">
      <c r="A32" s="39" t="s">
        <v>55</v>
      </c>
      <c r="B32" s="40"/>
      <c r="C32" s="3">
        <f t="shared" ref="C32" si="4">D32/12</f>
        <v>3333.3333333333335</v>
      </c>
      <c r="D32" s="3">
        <v>40000</v>
      </c>
      <c r="E32" s="21">
        <v>0.2</v>
      </c>
    </row>
    <row r="33" spans="1:5" ht="51" customHeight="1" x14ac:dyDescent="0.3">
      <c r="A33" s="58" t="s">
        <v>27</v>
      </c>
      <c r="B33" s="59"/>
      <c r="C33" s="3">
        <f>SUM(C34:C42)</f>
        <v>122904.83333333334</v>
      </c>
      <c r="D33" s="3">
        <f t="shared" ref="D33:E33" si="5">SUM(D34:D42)</f>
        <v>1474857.97</v>
      </c>
      <c r="E33" s="3">
        <f t="shared" si="5"/>
        <v>7.4381070289459492</v>
      </c>
    </row>
    <row r="34" spans="1:5" x14ac:dyDescent="0.3">
      <c r="A34" s="39" t="s">
        <v>54</v>
      </c>
      <c r="B34" s="40"/>
      <c r="C34" s="3">
        <v>105921.5</v>
      </c>
      <c r="D34" s="3">
        <v>1271057.97</v>
      </c>
      <c r="E34" s="21">
        <v>6.43</v>
      </c>
    </row>
    <row r="35" spans="1:5" ht="25.5" customHeight="1" x14ac:dyDescent="0.3">
      <c r="A35" s="41" t="s">
        <v>28</v>
      </c>
      <c r="B35" s="42"/>
      <c r="C35" s="3">
        <f t="shared" si="1"/>
        <v>666.66666666666663</v>
      </c>
      <c r="D35" s="3">
        <v>8000</v>
      </c>
      <c r="E35" s="21">
        <v>0.04</v>
      </c>
    </row>
    <row r="36" spans="1:5" x14ac:dyDescent="0.3">
      <c r="A36" s="41" t="s">
        <v>29</v>
      </c>
      <c r="B36" s="42"/>
      <c r="C36" s="3">
        <f t="shared" si="1"/>
        <v>1100</v>
      </c>
      <c r="D36" s="3">
        <v>13200</v>
      </c>
      <c r="E36" s="21">
        <f t="shared" si="2"/>
        <v>5.6649053960798855E-2</v>
      </c>
    </row>
    <row r="37" spans="1:5" ht="51" customHeight="1" x14ac:dyDescent="0.3">
      <c r="A37" s="41" t="s">
        <v>30</v>
      </c>
      <c r="B37" s="42"/>
      <c r="C37" s="3">
        <f t="shared" si="1"/>
        <v>9800</v>
      </c>
      <c r="D37" s="3">
        <v>117600</v>
      </c>
      <c r="E37" s="21">
        <v>0.59</v>
      </c>
    </row>
    <row r="38" spans="1:5" ht="25.5" customHeight="1" x14ac:dyDescent="0.3">
      <c r="A38" s="41" t="s">
        <v>31</v>
      </c>
      <c r="B38" s="42"/>
      <c r="C38" s="3">
        <f t="shared" si="1"/>
        <v>2500</v>
      </c>
      <c r="D38" s="3">
        <v>30000</v>
      </c>
      <c r="E38" s="21">
        <v>0.15</v>
      </c>
    </row>
    <row r="39" spans="1:5" ht="38.25" customHeight="1" x14ac:dyDescent="0.3">
      <c r="A39" s="60"/>
      <c r="B39" s="61"/>
      <c r="C39" s="3"/>
      <c r="D39" s="3"/>
      <c r="E39" s="21"/>
    </row>
    <row r="40" spans="1:5" ht="30" customHeight="1" x14ac:dyDescent="0.3">
      <c r="A40" s="39" t="s">
        <v>32</v>
      </c>
      <c r="B40" s="40"/>
      <c r="C40" s="3">
        <f t="shared" si="1"/>
        <v>1666.6666666666667</v>
      </c>
      <c r="D40" s="3">
        <v>20000</v>
      </c>
      <c r="E40" s="21">
        <v>0.1</v>
      </c>
    </row>
    <row r="41" spans="1:5" ht="38.25" customHeight="1" x14ac:dyDescent="0.3">
      <c r="A41" s="39" t="s">
        <v>33</v>
      </c>
      <c r="B41" s="40"/>
      <c r="C41" s="3">
        <f t="shared" si="1"/>
        <v>416.66666666666669</v>
      </c>
      <c r="D41" s="3">
        <v>5000</v>
      </c>
      <c r="E41" s="21">
        <f t="shared" si="2"/>
        <v>2.1457974985151083E-2</v>
      </c>
    </row>
    <row r="42" spans="1:5" ht="38.25" customHeight="1" x14ac:dyDescent="0.3">
      <c r="A42" s="41" t="s">
        <v>34</v>
      </c>
      <c r="B42" s="42"/>
      <c r="C42" s="3">
        <f t="shared" si="1"/>
        <v>833.33333333333337</v>
      </c>
      <c r="D42" s="3">
        <v>10000</v>
      </c>
      <c r="E42" s="21">
        <v>0.05</v>
      </c>
    </row>
    <row r="43" spans="1:5" ht="40.5" customHeight="1" x14ac:dyDescent="0.3">
      <c r="A43" s="37" t="s">
        <v>35</v>
      </c>
      <c r="B43" s="38"/>
      <c r="C43" s="3">
        <f>SUM(C44:C51)</f>
        <v>178168.47166666665</v>
      </c>
      <c r="D43" s="3">
        <f t="shared" ref="D43:E43" si="6">SUM(D44:D51)</f>
        <v>2138021.66</v>
      </c>
      <c r="E43" s="3">
        <f t="shared" si="6"/>
        <v>10.8</v>
      </c>
    </row>
    <row r="44" spans="1:5" x14ac:dyDescent="0.3">
      <c r="A44" s="39" t="s">
        <v>36</v>
      </c>
      <c r="B44" s="40"/>
      <c r="C44" s="3">
        <f t="shared" si="1"/>
        <v>151501.80499999999</v>
      </c>
      <c r="D44" s="3">
        <v>1818021.66</v>
      </c>
      <c r="E44" s="21">
        <v>9.1999999999999993</v>
      </c>
    </row>
    <row r="45" spans="1:5" ht="25.5" customHeight="1" x14ac:dyDescent="0.3">
      <c r="A45" s="41" t="s">
        <v>37</v>
      </c>
      <c r="B45" s="42"/>
      <c r="C45" s="3">
        <f t="shared" si="1"/>
        <v>1250</v>
      </c>
      <c r="D45" s="3">
        <v>15000</v>
      </c>
      <c r="E45" s="21">
        <v>7.0000000000000007E-2</v>
      </c>
    </row>
    <row r="46" spans="1:5" ht="27" customHeight="1" x14ac:dyDescent="0.3">
      <c r="A46" s="56" t="s">
        <v>38</v>
      </c>
      <c r="B46" s="57"/>
      <c r="C46" s="3">
        <f t="shared" si="1"/>
        <v>16666.666666666668</v>
      </c>
      <c r="D46" s="3">
        <v>200000</v>
      </c>
      <c r="E46" s="21">
        <v>1.01</v>
      </c>
    </row>
    <row r="47" spans="1:5" ht="28.5" customHeight="1" x14ac:dyDescent="0.3">
      <c r="A47" s="56" t="s">
        <v>39</v>
      </c>
      <c r="B47" s="57"/>
      <c r="C47" s="3">
        <f t="shared" si="1"/>
        <v>2500</v>
      </c>
      <c r="D47" s="3">
        <v>30000</v>
      </c>
      <c r="E47" s="21">
        <v>0.15</v>
      </c>
    </row>
    <row r="48" spans="1:5" ht="25.5" customHeight="1" x14ac:dyDescent="0.3">
      <c r="A48" s="41" t="s">
        <v>40</v>
      </c>
      <c r="B48" s="42"/>
      <c r="C48" s="3">
        <f t="shared" si="1"/>
        <v>1250</v>
      </c>
      <c r="D48" s="3">
        <v>15000</v>
      </c>
      <c r="E48" s="21">
        <v>0.08</v>
      </c>
    </row>
    <row r="49" spans="1:21" ht="38.25" customHeight="1" x14ac:dyDescent="0.3">
      <c r="A49" s="39" t="s">
        <v>41</v>
      </c>
      <c r="B49" s="40"/>
      <c r="C49" s="3">
        <f t="shared" si="1"/>
        <v>2916.6666666666665</v>
      </c>
      <c r="D49" s="3">
        <v>35000</v>
      </c>
      <c r="E49" s="21">
        <v>0.17</v>
      </c>
    </row>
    <row r="50" spans="1:21" ht="38.25" customHeight="1" x14ac:dyDescent="0.3">
      <c r="A50" s="39" t="s">
        <v>57</v>
      </c>
      <c r="B50" s="40"/>
      <c r="C50" s="3">
        <f t="shared" si="1"/>
        <v>1250</v>
      </c>
      <c r="D50" s="3">
        <v>15000</v>
      </c>
      <c r="E50" s="21">
        <v>7.0000000000000007E-2</v>
      </c>
    </row>
    <row r="51" spans="1:21" ht="38.25" customHeight="1" x14ac:dyDescent="0.3">
      <c r="A51" s="39" t="s">
        <v>42</v>
      </c>
      <c r="B51" s="40"/>
      <c r="C51" s="3">
        <f t="shared" si="1"/>
        <v>833.33333333333337</v>
      </c>
      <c r="D51" s="3">
        <v>10000</v>
      </c>
      <c r="E51" s="21">
        <v>0.05</v>
      </c>
    </row>
    <row r="52" spans="1:21" ht="36.75" customHeight="1" x14ac:dyDescent="0.3">
      <c r="A52" s="50" t="s">
        <v>43</v>
      </c>
      <c r="B52" s="51"/>
      <c r="C52" s="3">
        <f t="shared" si="1"/>
        <v>32908</v>
      </c>
      <c r="D52" s="8">
        <v>394896</v>
      </c>
      <c r="E52" s="21">
        <v>2</v>
      </c>
    </row>
    <row r="53" spans="1:21" ht="85.5" customHeight="1" thickBot="1" x14ac:dyDescent="0.35">
      <c r="A53" s="54" t="s">
        <v>44</v>
      </c>
      <c r="B53" s="55"/>
      <c r="C53" s="27"/>
      <c r="D53" s="23" t="s">
        <v>13</v>
      </c>
      <c r="E53" s="11"/>
    </row>
    <row r="54" spans="1:21" ht="15.75" customHeight="1" x14ac:dyDescent="0.3">
      <c r="A54" s="31" t="s">
        <v>46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</row>
    <row r="55" spans="1:21" ht="15" customHeight="1" x14ac:dyDescent="0.3">
      <c r="A55" s="28" t="s">
        <v>56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</row>
    <row r="56" spans="1:21" ht="42" customHeight="1" x14ac:dyDescent="0.3">
      <c r="A56" s="32" t="s">
        <v>49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</row>
    <row r="57" spans="1:21" ht="15" customHeight="1" x14ac:dyDescent="0.3">
      <c r="A57" s="28" t="s">
        <v>47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</row>
    <row r="58" spans="1:21" ht="15" customHeight="1" x14ac:dyDescent="0.3">
      <c r="A58" s="28" t="s">
        <v>51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</row>
    <row r="59" spans="1:21" ht="15" customHeight="1" x14ac:dyDescent="0.3">
      <c r="A59" s="28" t="s">
        <v>48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</row>
    <row r="60" spans="1:21" ht="15" customHeight="1" x14ac:dyDescent="0.3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</row>
    <row r="61" spans="1:21" ht="15" customHeight="1" x14ac:dyDescent="0.3">
      <c r="A61" s="12"/>
      <c r="B61" s="12"/>
      <c r="C61" s="12"/>
      <c r="D61" s="12"/>
      <c r="E61" s="12"/>
    </row>
    <row r="62" spans="1:21" ht="15" customHeight="1" x14ac:dyDescent="0.3">
      <c r="A62" s="12"/>
      <c r="B62" s="12"/>
      <c r="C62" s="12"/>
      <c r="D62" s="12"/>
      <c r="E62" s="12"/>
    </row>
    <row r="63" spans="1:21" ht="15" customHeight="1" x14ac:dyDescent="0.3">
      <c r="A63" s="12"/>
      <c r="B63" s="12"/>
      <c r="C63" s="12"/>
      <c r="D63" s="12"/>
      <c r="E63" s="12"/>
    </row>
    <row r="64" spans="1:21" ht="15" customHeight="1" x14ac:dyDescent="0.3">
      <c r="A64" s="12"/>
      <c r="B64" s="12"/>
      <c r="C64" s="12"/>
      <c r="D64" s="12"/>
      <c r="E64" s="12"/>
    </row>
  </sheetData>
  <mergeCells count="59">
    <mergeCell ref="A43:B43"/>
    <mergeCell ref="A32:B32"/>
    <mergeCell ref="A33:B33"/>
    <mergeCell ref="A34:B34"/>
    <mergeCell ref="A35:B35"/>
    <mergeCell ref="A36:B36"/>
    <mergeCell ref="A38:B38"/>
    <mergeCell ref="A39:B39"/>
    <mergeCell ref="A40:B40"/>
    <mergeCell ref="A41:B41"/>
    <mergeCell ref="A42:B42"/>
    <mergeCell ref="A37:B37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26:B26"/>
    <mergeCell ref="A27:B27"/>
    <mergeCell ref="A28:B28"/>
    <mergeCell ref="A29:B29"/>
    <mergeCell ref="A30:B30"/>
    <mergeCell ref="A59:U59"/>
    <mergeCell ref="A60:U60"/>
    <mergeCell ref="A1:E1"/>
    <mergeCell ref="A2:E2"/>
    <mergeCell ref="A15:B15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6:B16"/>
    <mergeCell ref="A58:U58"/>
    <mergeCell ref="A14:B14"/>
    <mergeCell ref="A54:U54"/>
    <mergeCell ref="A55:U55"/>
    <mergeCell ref="A56:U56"/>
    <mergeCell ref="A57:U57"/>
    <mergeCell ref="A21:B21"/>
    <mergeCell ref="A17:B17"/>
    <mergeCell ref="A18:B18"/>
    <mergeCell ref="A19:B19"/>
    <mergeCell ref="A20:B20"/>
    <mergeCell ref="A31:B31"/>
    <mergeCell ref="A22:B22"/>
    <mergeCell ref="A23:B23"/>
    <mergeCell ref="A24:B24"/>
    <mergeCell ref="A25:B25"/>
  </mergeCells>
  <pageMargins left="0.70866141732283472" right="0.70866141732283472" top="0.74803149606299213" bottom="0.74803149606299213" header="0.31496062992125984" footer="0.31496062992125984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2022-04-08T12:38:29Z</dcterms:modified>
</cp:coreProperties>
</file>